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90"/>
  </bookViews>
  <sheets>
    <sheet name="駿河エレガント注文用紙" sheetId="1" r:id="rId1"/>
  </sheets>
  <definedNames>
    <definedName name="_xlnm.Print_Area" localSheetId="0">駿河エレガント注文用紙!$A$1:$R$21</definedName>
  </definedNames>
  <calcPr calcId="144525"/>
</workbook>
</file>

<file path=xl/sharedStrings.xml><?xml version="1.0" encoding="utf-8"?>
<sst xmlns="http://schemas.openxmlformats.org/spreadsheetml/2006/main" count="25">
  <si>
    <t>駿河甘夏注文表</t>
  </si>
  <si>
    <t>10Kg→2,420円(税込)＋送料実費(関東&amp;関西（大阪近郊）までの参考送料1,190円）</t>
  </si>
  <si>
    <t>15Kg→3,550円(税込)＋送料実費（関東&amp;関西（大阪近郊）までの参考送料1,430円）</t>
  </si>
  <si>
    <t>発注者（支払者）</t>
  </si>
  <si>
    <t>送り先名前</t>
  </si>
  <si>
    <t>敬称</t>
  </si>
  <si>
    <t>商品情報</t>
  </si>
  <si>
    <t>数量</t>
  </si>
  <si>
    <t>重量</t>
  </si>
  <si>
    <t>単価</t>
  </si>
  <si>
    <t>金額</t>
  </si>
  <si>
    <t>送料</t>
  </si>
  <si>
    <t>合計金額</t>
  </si>
  <si>
    <t>摘要</t>
  </si>
  <si>
    <t>発送日</t>
  </si>
  <si>
    <t>送り先情報</t>
  </si>
  <si>
    <t>支払い方法</t>
  </si>
  <si>
    <t>10Kgor15Kg</t>
  </si>
  <si>
    <t>グレード</t>
  </si>
  <si>
    <t>〒</t>
  </si>
  <si>
    <t>住所</t>
  </si>
  <si>
    <t>電話番号</t>
  </si>
  <si>
    <t>様</t>
  </si>
  <si>
    <t>通常品</t>
  </si>
  <si>
    <t>合計</t>
  </si>
</sst>
</file>

<file path=xl/styles.xml><?xml version="1.0" encoding="utf-8"?>
<styleSheet xmlns="http://schemas.openxmlformats.org/spreadsheetml/2006/main">
  <numFmts count="7">
    <numFmt numFmtId="176" formatCode="_-&quot;\&quot;* #,##0_-\ ;\-&quot;\&quot;* #,##0_-\ ;_-&quot;\&quot;* &quot;-&quot;??_-\ ;_-@_-"/>
    <numFmt numFmtId="177" formatCode="_ * #,##0_ ;_ * \-#,##0_ ;_ * &quot;-&quot;??_ ;_ @_ "/>
    <numFmt numFmtId="43" formatCode="_ * #,##0.00_ ;_ * \-#,##0.00_ ;_ * &quot;-&quot;??_ ;_ @_ "/>
    <numFmt numFmtId="6" formatCode="&quot;\&quot;#,##0;[Red]&quot;\&quot;\-#,##0"/>
    <numFmt numFmtId="178" formatCode="General&quot;Kg&quot;"/>
    <numFmt numFmtId="179" formatCode="[$¥-411]#,##0_);[Red]\([$¥-411]#,##0\)"/>
    <numFmt numFmtId="180" formatCode="yyyy&quot;年&quot;m&quot;月&quot;d&quot;日&quot;;@"/>
  </numFmts>
  <fonts count="26">
    <font>
      <sz val="11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b/>
      <u/>
      <sz val="36"/>
      <color theme="9" tint="-0.25"/>
      <name val="UD デジタル 教科書体 NP-B"/>
      <charset val="128"/>
    </font>
    <font>
      <b/>
      <sz val="20"/>
      <color rgb="FFFF0000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ck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hair">
        <color auto="1"/>
      </right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33" applyNumberFormat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6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31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17" borderId="37" applyNumberForma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25" fillId="17" borderId="33" applyNumberFormat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6" borderId="3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>
      <alignment vertical="center"/>
    </xf>
    <xf numFmtId="6" fontId="1" fillId="0" borderId="0" xfId="4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6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NumberFormat="1" applyFont="1" applyFill="1" applyBorder="1" applyAlignment="1">
      <alignment horizontal="center" vertical="center" shrinkToFit="1"/>
    </xf>
    <xf numFmtId="0" fontId="1" fillId="2" borderId="9" xfId="0" applyNumberFormat="1" applyFont="1" applyFill="1" applyBorder="1" applyAlignment="1">
      <alignment horizontal="center" vertical="center" shrinkToFit="1"/>
    </xf>
    <xf numFmtId="0" fontId="1" fillId="0" borderId="12" xfId="0" applyNumberFormat="1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14" xfId="0" applyFont="1" applyFill="1" applyBorder="1" applyAlignment="1">
      <alignment horizontal="center" vertical="center"/>
    </xf>
    <xf numFmtId="178" fontId="4" fillId="0" borderId="14" xfId="0" applyNumberFormat="1" applyFont="1" applyFill="1" applyBorder="1">
      <alignment vertical="center"/>
    </xf>
    <xf numFmtId="178" fontId="1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>
      <alignment vertical="center"/>
    </xf>
    <xf numFmtId="0" fontId="1" fillId="0" borderId="15" xfId="0" applyNumberFormat="1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17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178" fontId="4" fillId="0" borderId="17" xfId="0" applyNumberFormat="1" applyFont="1" applyFill="1" applyBorder="1">
      <alignment vertical="center"/>
    </xf>
    <xf numFmtId="178" fontId="1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78" fontId="1" fillId="2" borderId="21" xfId="0" applyNumberFormat="1" applyFont="1" applyFill="1" applyBorder="1">
      <alignment vertical="center"/>
    </xf>
    <xf numFmtId="178" fontId="1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>
      <alignment vertical="center"/>
    </xf>
    <xf numFmtId="178" fontId="4" fillId="2" borderId="21" xfId="0" applyNumberFormat="1" applyFont="1" applyFill="1" applyBorder="1">
      <alignment vertical="center"/>
    </xf>
    <xf numFmtId="179" fontId="1" fillId="2" borderId="22" xfId="0" applyNumberFormat="1" applyFont="1" applyFill="1" applyBorder="1" applyAlignment="1">
      <alignment horizontal="center" vertical="center" shrinkToFit="1"/>
    </xf>
    <xf numFmtId="6" fontId="1" fillId="2" borderId="3" xfId="4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179" fontId="1" fillId="2" borderId="24" xfId="0" applyNumberFormat="1" applyFont="1" applyFill="1" applyBorder="1" applyAlignment="1">
      <alignment horizontal="center" vertical="center" shrinkToFit="1"/>
    </xf>
    <xf numFmtId="6" fontId="1" fillId="2" borderId="9" xfId="4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179" fontId="1" fillId="0" borderId="14" xfId="0" applyNumberFormat="1" applyFont="1" applyFill="1" applyBorder="1">
      <alignment vertical="center"/>
    </xf>
    <xf numFmtId="6" fontId="1" fillId="0" borderId="14" xfId="4" applyFont="1" applyFill="1" applyBorder="1">
      <alignment vertical="center"/>
    </xf>
    <xf numFmtId="6" fontId="4" fillId="0" borderId="14" xfId="4" applyFont="1" applyFill="1" applyBorder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NumberFormat="1" applyFont="1" applyFill="1" applyBorder="1">
      <alignment vertical="center"/>
    </xf>
    <xf numFmtId="179" fontId="1" fillId="0" borderId="17" xfId="0" applyNumberFormat="1" applyFont="1" applyFill="1" applyBorder="1">
      <alignment vertical="center"/>
    </xf>
    <xf numFmtId="6" fontId="4" fillId="0" borderId="17" xfId="4" applyFont="1" applyFill="1" applyBorder="1">
      <alignment vertical="center"/>
    </xf>
    <xf numFmtId="0" fontId="1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NumberFormat="1" applyFont="1" applyFill="1" applyBorder="1">
      <alignment vertical="center"/>
    </xf>
    <xf numFmtId="56" fontId="1" fillId="0" borderId="17" xfId="0" applyNumberFormat="1" applyFont="1" applyFill="1" applyBorder="1">
      <alignment vertical="center"/>
    </xf>
    <xf numFmtId="0" fontId="1" fillId="0" borderId="17" xfId="0" applyNumberFormat="1" applyFont="1" applyFill="1" applyBorder="1" applyAlignment="1">
      <alignment vertical="center" wrapText="1"/>
    </xf>
    <xf numFmtId="179" fontId="1" fillId="2" borderId="21" xfId="0" applyNumberFormat="1" applyFont="1" applyFill="1" applyBorder="1">
      <alignment vertical="center"/>
    </xf>
    <xf numFmtId="6" fontId="1" fillId="2" borderId="21" xfId="4" applyFont="1" applyFill="1" applyBorder="1">
      <alignment vertical="center"/>
    </xf>
    <xf numFmtId="179" fontId="4" fillId="2" borderId="21" xfId="0" applyNumberFormat="1" applyFont="1" applyFill="1" applyBorder="1">
      <alignment vertical="center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180" fontId="5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29" xfId="0" applyFont="1" applyFill="1" applyBorder="1">
      <alignment vertical="center"/>
    </xf>
    <xf numFmtId="0" fontId="1" fillId="2" borderId="30" xfId="0" applyFont="1" applyFill="1" applyBorder="1" applyAlignment="1">
      <alignment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tabSelected="1"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L6" sqref="L6"/>
    </sheetView>
  </sheetViews>
  <sheetFormatPr defaultColWidth="10.0916666666667" defaultRowHeight="17.25"/>
  <cols>
    <col min="1" max="1" width="6.375" style="3" customWidth="1"/>
    <col min="2" max="2" width="12.8166666666667" style="3" customWidth="1"/>
    <col min="3" max="3" width="25.9083333333333" style="3" customWidth="1"/>
    <col min="4" max="4" width="6.375" style="3" customWidth="1"/>
    <col min="5" max="5" width="13.3666666666667" style="3" customWidth="1"/>
    <col min="6" max="6" width="9.68333333333333" style="4" hidden="1" customWidth="1"/>
    <col min="7" max="7" width="6.13333333333333" style="3" customWidth="1"/>
    <col min="8" max="8" width="10.9083333333333" style="3" customWidth="1"/>
    <col min="9" max="9" width="8.725" style="5" customWidth="1"/>
    <col min="10" max="10" width="10.625" style="5" customWidth="1"/>
    <col min="11" max="11" width="8.04166666666667" style="6" customWidth="1"/>
    <col min="12" max="12" width="14.625" style="6" customWidth="1"/>
    <col min="13" max="13" width="18.1333333333333" style="3" customWidth="1"/>
    <col min="14" max="14" width="8.86666666666667" style="3" customWidth="1"/>
    <col min="15" max="15" width="10.9083333333333" style="4" customWidth="1"/>
    <col min="16" max="16" width="59.0416666666667" style="3" customWidth="1"/>
    <col min="17" max="17" width="24.2666666666667" style="3" customWidth="1"/>
    <col min="18" max="18" width="24.4083333333333" style="7" customWidth="1"/>
    <col min="19" max="23" width="10.0916666666667" style="3"/>
    <col min="24" max="26" width="9.81666666666667" style="3" customWidth="1"/>
    <col min="27" max="16384" width="10.0916666666667" style="3"/>
  </cols>
  <sheetData>
    <row r="1" ht="46" customHeight="1" spans="5:18">
      <c r="E1" s="8" t="s">
        <v>0</v>
      </c>
      <c r="R1" s="70">
        <f ca="1">TODAY()</f>
        <v>44652</v>
      </c>
    </row>
    <row r="2" ht="24" spans="5:5">
      <c r="E2" s="9" t="s">
        <v>1</v>
      </c>
    </row>
    <row r="3" customFormat="1" ht="24.75" spans="1:18">
      <c r="A3" s="3"/>
      <c r="B3" s="3"/>
      <c r="C3" s="3"/>
      <c r="D3" s="3"/>
      <c r="E3" s="9" t="s">
        <v>2</v>
      </c>
      <c r="F3" s="4"/>
      <c r="G3" s="3"/>
      <c r="H3" s="3"/>
      <c r="I3" s="5"/>
      <c r="J3" s="5"/>
      <c r="K3" s="6"/>
      <c r="L3" s="6"/>
      <c r="M3" s="3"/>
      <c r="N3" s="3"/>
      <c r="O3" s="4"/>
      <c r="P3" s="3"/>
      <c r="Q3" s="3"/>
      <c r="R3" s="7"/>
    </row>
    <row r="4" s="1" customFormat="1" ht="18" spans="1:18">
      <c r="A4" s="10"/>
      <c r="B4" s="11" t="s">
        <v>3</v>
      </c>
      <c r="C4" s="12" t="s">
        <v>4</v>
      </c>
      <c r="D4" s="13" t="s">
        <v>5</v>
      </c>
      <c r="E4" s="14" t="s">
        <v>6</v>
      </c>
      <c r="F4" s="15"/>
      <c r="G4" s="12" t="s">
        <v>7</v>
      </c>
      <c r="H4" s="12" t="s">
        <v>8</v>
      </c>
      <c r="I4" s="44" t="s">
        <v>9</v>
      </c>
      <c r="J4" s="44" t="s">
        <v>10</v>
      </c>
      <c r="K4" s="45" t="s">
        <v>11</v>
      </c>
      <c r="L4" s="45" t="s">
        <v>12</v>
      </c>
      <c r="M4" s="46" t="s">
        <v>13</v>
      </c>
      <c r="N4" s="46" t="s">
        <v>14</v>
      </c>
      <c r="O4" s="47" t="s">
        <v>15</v>
      </c>
      <c r="P4" s="11"/>
      <c r="Q4" s="71"/>
      <c r="R4" s="72" t="s">
        <v>16</v>
      </c>
    </row>
    <row r="5" s="1" customFormat="1" ht="18" spans="1:18">
      <c r="A5" s="16"/>
      <c r="B5" s="17"/>
      <c r="C5" s="18"/>
      <c r="D5" s="19"/>
      <c r="E5" s="20" t="s">
        <v>17</v>
      </c>
      <c r="F5" s="21" t="s">
        <v>18</v>
      </c>
      <c r="G5" s="18"/>
      <c r="H5" s="18"/>
      <c r="I5" s="48"/>
      <c r="J5" s="48"/>
      <c r="K5" s="49"/>
      <c r="L5" s="49"/>
      <c r="M5" s="50"/>
      <c r="N5" s="50"/>
      <c r="O5" s="18" t="s">
        <v>19</v>
      </c>
      <c r="P5" s="18" t="s">
        <v>20</v>
      </c>
      <c r="Q5" s="18" t="s">
        <v>21</v>
      </c>
      <c r="R5" s="73"/>
    </row>
    <row r="6" ht="33.95" customHeight="1" spans="1:20">
      <c r="A6" s="22">
        <v>1</v>
      </c>
      <c r="B6" s="23"/>
      <c r="C6" s="24"/>
      <c r="D6" s="25" t="s">
        <v>22</v>
      </c>
      <c r="E6" s="26"/>
      <c r="F6" s="27"/>
      <c r="G6" s="28"/>
      <c r="H6" s="26">
        <f t="shared" ref="H6:H24" si="0">G6*E6</f>
        <v>0</v>
      </c>
      <c r="I6" s="51" t="str">
        <f>IF(E6=10,$T$6,IF(E6=15,$T$7," "))</f>
        <v> </v>
      </c>
      <c r="J6" s="51" t="str">
        <f t="shared" ref="J6:J24" si="1">IFERROR(I6*G6,"")</f>
        <v/>
      </c>
      <c r="K6" s="52" t="str">
        <f t="shared" ref="K6:K24" si="2">IF(E6=10,$T$8*G6,IF(E6=15,$T$9*G6," "))</f>
        <v> </v>
      </c>
      <c r="L6" s="53" t="str">
        <f t="shared" ref="L6:L25" si="3">IFERROR(J6+K6,"")</f>
        <v/>
      </c>
      <c r="M6" s="54"/>
      <c r="N6" s="24"/>
      <c r="O6" s="55"/>
      <c r="P6" s="56"/>
      <c r="Q6" s="24"/>
      <c r="R6" s="74"/>
      <c r="T6" s="3">
        <v>2420</v>
      </c>
    </row>
    <row r="7" ht="33.95" customHeight="1" spans="1:20">
      <c r="A7" s="29">
        <v>2</v>
      </c>
      <c r="B7" s="30"/>
      <c r="C7" s="31"/>
      <c r="D7" s="32" t="s">
        <v>22</v>
      </c>
      <c r="E7" s="33"/>
      <c r="F7" s="34"/>
      <c r="G7" s="35"/>
      <c r="H7" s="33">
        <f t="shared" si="0"/>
        <v>0</v>
      </c>
      <c r="I7" s="57" t="str">
        <f>IF(E7=10,$T$6,IF(E7=15,$T$7," "))</f>
        <v> </v>
      </c>
      <c r="J7" s="51" t="str">
        <f t="shared" si="1"/>
        <v/>
      </c>
      <c r="K7" s="52" t="str">
        <f t="shared" si="2"/>
        <v> </v>
      </c>
      <c r="L7" s="58" t="str">
        <f t="shared" si="3"/>
        <v/>
      </c>
      <c r="M7" s="59"/>
      <c r="N7" s="31"/>
      <c r="O7" s="60"/>
      <c r="P7" s="61"/>
      <c r="Q7" s="31"/>
      <c r="R7" s="75"/>
      <c r="T7" s="3">
        <v>3550</v>
      </c>
    </row>
    <row r="8" s="2" customFormat="1" ht="33.95" customHeight="1" spans="1:20">
      <c r="A8" s="22">
        <v>3</v>
      </c>
      <c r="B8" s="30"/>
      <c r="C8" s="31"/>
      <c r="D8" s="32" t="s">
        <v>22</v>
      </c>
      <c r="E8" s="33"/>
      <c r="F8" s="34" t="s">
        <v>23</v>
      </c>
      <c r="G8" s="35"/>
      <c r="H8" s="33">
        <f t="shared" si="0"/>
        <v>0</v>
      </c>
      <c r="I8" s="57" t="str">
        <f>IF(E8=10,$T$6,IF(E8=15,$T$7," "))</f>
        <v> </v>
      </c>
      <c r="J8" s="51" t="str">
        <f t="shared" si="1"/>
        <v/>
      </c>
      <c r="K8" s="52" t="str">
        <f t="shared" si="2"/>
        <v> </v>
      </c>
      <c r="L8" s="58" t="str">
        <f t="shared" si="3"/>
        <v/>
      </c>
      <c r="M8" s="59"/>
      <c r="N8" s="62"/>
      <c r="O8" s="60"/>
      <c r="P8" s="61"/>
      <c r="Q8" s="76"/>
      <c r="R8" s="75"/>
      <c r="T8" s="2">
        <v>1190</v>
      </c>
    </row>
    <row r="9" ht="33.95" customHeight="1" spans="1:20">
      <c r="A9" s="29">
        <v>4</v>
      </c>
      <c r="B9" s="30"/>
      <c r="C9" s="31"/>
      <c r="D9" s="32" t="s">
        <v>22</v>
      </c>
      <c r="E9" s="33"/>
      <c r="F9" s="34" t="s">
        <v>23</v>
      </c>
      <c r="G9" s="35"/>
      <c r="H9" s="33">
        <f t="shared" si="0"/>
        <v>0</v>
      </c>
      <c r="I9" s="57" t="str">
        <f>IF(E9=10,$T$6,IF(E9=15,$T$7," "))</f>
        <v> </v>
      </c>
      <c r="J9" s="51" t="str">
        <f t="shared" si="1"/>
        <v/>
      </c>
      <c r="K9" s="52" t="str">
        <f t="shared" si="2"/>
        <v> </v>
      </c>
      <c r="L9" s="58" t="str">
        <f t="shared" si="3"/>
        <v/>
      </c>
      <c r="M9" s="59"/>
      <c r="N9" s="31"/>
      <c r="O9" s="60"/>
      <c r="P9" s="61"/>
      <c r="Q9" s="31"/>
      <c r="R9" s="75"/>
      <c r="T9" s="3">
        <v>1430</v>
      </c>
    </row>
    <row r="10" ht="33.95" customHeight="1" spans="1:18">
      <c r="A10" s="22">
        <v>5</v>
      </c>
      <c r="B10" s="30"/>
      <c r="C10" s="31"/>
      <c r="D10" s="32" t="s">
        <v>22</v>
      </c>
      <c r="E10" s="33"/>
      <c r="F10" s="34" t="s">
        <v>23</v>
      </c>
      <c r="G10" s="35"/>
      <c r="H10" s="33">
        <f t="shared" si="0"/>
        <v>0</v>
      </c>
      <c r="I10" s="57" t="str">
        <f>IF(E10=10,$T$6,IF(E10=15,$T$7," "))</f>
        <v> </v>
      </c>
      <c r="J10" s="51" t="str">
        <f t="shared" si="1"/>
        <v/>
      </c>
      <c r="K10" s="52" t="str">
        <f t="shared" si="2"/>
        <v> </v>
      </c>
      <c r="L10" s="58" t="str">
        <f t="shared" si="3"/>
        <v/>
      </c>
      <c r="M10" s="59"/>
      <c r="N10" s="31"/>
      <c r="O10" s="60"/>
      <c r="P10" s="61"/>
      <c r="Q10" s="77"/>
      <c r="R10" s="75"/>
    </row>
    <row r="11" ht="33.95" customHeight="1" spans="1:18">
      <c r="A11" s="29">
        <v>6</v>
      </c>
      <c r="B11" s="30"/>
      <c r="C11" s="31"/>
      <c r="D11" s="32" t="s">
        <v>22</v>
      </c>
      <c r="E11" s="33"/>
      <c r="F11" s="34" t="s">
        <v>23</v>
      </c>
      <c r="G11" s="35"/>
      <c r="H11" s="33">
        <f t="shared" si="0"/>
        <v>0</v>
      </c>
      <c r="I11" s="57" t="str">
        <f>IF(E11=10,$T$6,IF(E11=15,$T$7," "))</f>
        <v> </v>
      </c>
      <c r="J11" s="51" t="str">
        <f t="shared" si="1"/>
        <v/>
      </c>
      <c r="K11" s="52" t="str">
        <f t="shared" si="2"/>
        <v> </v>
      </c>
      <c r="L11" s="58" t="str">
        <f t="shared" si="3"/>
        <v/>
      </c>
      <c r="M11" s="59"/>
      <c r="N11" s="62"/>
      <c r="O11" s="60"/>
      <c r="P11" s="61"/>
      <c r="Q11" s="78"/>
      <c r="R11" s="75"/>
    </row>
    <row r="12" ht="33.95" customHeight="1" spans="1:18">
      <c r="A12" s="22">
        <v>7</v>
      </c>
      <c r="B12" s="30"/>
      <c r="C12" s="31"/>
      <c r="D12" s="32" t="s">
        <v>22</v>
      </c>
      <c r="E12" s="33"/>
      <c r="F12" s="34" t="s">
        <v>23</v>
      </c>
      <c r="G12" s="35"/>
      <c r="H12" s="33">
        <f t="shared" si="0"/>
        <v>0</v>
      </c>
      <c r="I12" s="57" t="str">
        <f>IF(E12=10,$T$6,IF(E12=15,$T$7," "))</f>
        <v> </v>
      </c>
      <c r="J12" s="51" t="str">
        <f t="shared" si="1"/>
        <v/>
      </c>
      <c r="K12" s="52" t="str">
        <f t="shared" si="2"/>
        <v> </v>
      </c>
      <c r="L12" s="58" t="str">
        <f t="shared" si="3"/>
        <v/>
      </c>
      <c r="M12" s="59"/>
      <c r="N12" s="62"/>
      <c r="O12" s="60"/>
      <c r="P12" s="61"/>
      <c r="Q12" s="78"/>
      <c r="R12" s="75"/>
    </row>
    <row r="13" ht="33.95" customHeight="1" spans="1:18">
      <c r="A13" s="29">
        <v>8</v>
      </c>
      <c r="B13" s="30"/>
      <c r="C13" s="31"/>
      <c r="D13" s="32" t="s">
        <v>22</v>
      </c>
      <c r="E13" s="33"/>
      <c r="F13" s="34" t="s">
        <v>23</v>
      </c>
      <c r="G13" s="35"/>
      <c r="H13" s="33">
        <f t="shared" si="0"/>
        <v>0</v>
      </c>
      <c r="I13" s="57" t="str">
        <f>IF(E13=10,$T$6,IF(E13=15,$T$7," "))</f>
        <v> </v>
      </c>
      <c r="J13" s="51" t="str">
        <f t="shared" si="1"/>
        <v/>
      </c>
      <c r="K13" s="52" t="str">
        <f t="shared" si="2"/>
        <v> </v>
      </c>
      <c r="L13" s="58" t="str">
        <f t="shared" si="3"/>
        <v/>
      </c>
      <c r="M13" s="59"/>
      <c r="N13" s="62"/>
      <c r="O13" s="60"/>
      <c r="P13" s="61"/>
      <c r="Q13" s="31"/>
      <c r="R13" s="75"/>
    </row>
    <row r="14" ht="33.95" customHeight="1" spans="1:18">
      <c r="A14" s="22">
        <v>9</v>
      </c>
      <c r="B14" s="30"/>
      <c r="C14" s="31"/>
      <c r="D14" s="32" t="s">
        <v>22</v>
      </c>
      <c r="E14" s="33"/>
      <c r="F14" s="34" t="s">
        <v>23</v>
      </c>
      <c r="G14" s="35"/>
      <c r="H14" s="33">
        <f t="shared" si="0"/>
        <v>0</v>
      </c>
      <c r="I14" s="57" t="str">
        <f>IF(E14=10,$T$6,IF(E14=15,$T$7," "))</f>
        <v> </v>
      </c>
      <c r="J14" s="51" t="str">
        <f t="shared" si="1"/>
        <v/>
      </c>
      <c r="K14" s="52" t="str">
        <f t="shared" si="2"/>
        <v> </v>
      </c>
      <c r="L14" s="58" t="str">
        <f t="shared" si="3"/>
        <v/>
      </c>
      <c r="M14" s="59"/>
      <c r="N14" s="31"/>
      <c r="O14" s="60"/>
      <c r="P14" s="61"/>
      <c r="Q14" s="31"/>
      <c r="R14" s="75"/>
    </row>
    <row r="15" ht="33.95" customHeight="1" spans="1:18">
      <c r="A15" s="29">
        <v>10</v>
      </c>
      <c r="B15" s="30"/>
      <c r="C15" s="31"/>
      <c r="D15" s="32" t="s">
        <v>22</v>
      </c>
      <c r="E15" s="33"/>
      <c r="F15" s="34" t="s">
        <v>23</v>
      </c>
      <c r="G15" s="35"/>
      <c r="H15" s="33">
        <f t="shared" si="0"/>
        <v>0</v>
      </c>
      <c r="I15" s="57" t="str">
        <f>IF(E15=10,$T$6,IF(E15=15,$T$7," "))</f>
        <v> </v>
      </c>
      <c r="J15" s="51" t="str">
        <f t="shared" si="1"/>
        <v/>
      </c>
      <c r="K15" s="52" t="str">
        <f t="shared" si="2"/>
        <v> </v>
      </c>
      <c r="L15" s="58" t="str">
        <f t="shared" si="3"/>
        <v/>
      </c>
      <c r="M15" s="59"/>
      <c r="N15" s="31"/>
      <c r="O15" s="60"/>
      <c r="P15" s="61"/>
      <c r="Q15" s="31"/>
      <c r="R15" s="75"/>
    </row>
    <row r="16" ht="33.95" customHeight="1" spans="1:18">
      <c r="A16" s="22">
        <v>11</v>
      </c>
      <c r="B16" s="30"/>
      <c r="C16" s="31"/>
      <c r="D16" s="32" t="s">
        <v>22</v>
      </c>
      <c r="E16" s="33"/>
      <c r="F16" s="34" t="s">
        <v>23</v>
      </c>
      <c r="G16" s="35"/>
      <c r="H16" s="33">
        <f t="shared" si="0"/>
        <v>0</v>
      </c>
      <c r="I16" s="57" t="str">
        <f>IF(E16=10,$T$6,IF(E16=15,$T$7," "))</f>
        <v> </v>
      </c>
      <c r="J16" s="51" t="str">
        <f t="shared" si="1"/>
        <v/>
      </c>
      <c r="K16" s="52" t="str">
        <f t="shared" si="2"/>
        <v> </v>
      </c>
      <c r="L16" s="58" t="str">
        <f t="shared" si="3"/>
        <v/>
      </c>
      <c r="M16" s="59"/>
      <c r="N16" s="31"/>
      <c r="O16" s="60"/>
      <c r="P16" s="61"/>
      <c r="Q16" s="31"/>
      <c r="R16" s="75"/>
    </row>
    <row r="17" ht="33.95" customHeight="1" spans="1:18">
      <c r="A17" s="29">
        <v>12</v>
      </c>
      <c r="B17" s="30"/>
      <c r="C17" s="31"/>
      <c r="D17" s="32" t="s">
        <v>22</v>
      </c>
      <c r="E17" s="33"/>
      <c r="F17" s="34" t="s">
        <v>23</v>
      </c>
      <c r="G17" s="35"/>
      <c r="H17" s="33">
        <f t="shared" si="0"/>
        <v>0</v>
      </c>
      <c r="I17" s="57" t="str">
        <f>IF(E17=10,$T$6,IF(E17=15,$T$7," "))</f>
        <v> </v>
      </c>
      <c r="J17" s="51" t="str">
        <f t="shared" si="1"/>
        <v/>
      </c>
      <c r="K17" s="52" t="str">
        <f t="shared" si="2"/>
        <v> </v>
      </c>
      <c r="L17" s="58" t="str">
        <f t="shared" si="3"/>
        <v/>
      </c>
      <c r="M17" s="59"/>
      <c r="N17" s="31"/>
      <c r="O17" s="60"/>
      <c r="P17" s="63"/>
      <c r="Q17" s="31"/>
      <c r="R17" s="75"/>
    </row>
    <row r="18" ht="33.95" customHeight="1" spans="1:18">
      <c r="A18" s="22">
        <v>13</v>
      </c>
      <c r="B18" s="30"/>
      <c r="C18" s="31"/>
      <c r="D18" s="32" t="s">
        <v>22</v>
      </c>
      <c r="E18" s="33"/>
      <c r="F18" s="34" t="s">
        <v>23</v>
      </c>
      <c r="G18" s="35"/>
      <c r="H18" s="33">
        <f t="shared" si="0"/>
        <v>0</v>
      </c>
      <c r="I18" s="57" t="str">
        <f>IF(E18=10,$T$6,IF(E18=15,$T$7," "))</f>
        <v> </v>
      </c>
      <c r="J18" s="51" t="str">
        <f t="shared" si="1"/>
        <v/>
      </c>
      <c r="K18" s="52" t="str">
        <f t="shared" si="2"/>
        <v> </v>
      </c>
      <c r="L18" s="58" t="str">
        <f t="shared" si="3"/>
        <v/>
      </c>
      <c r="M18" s="59"/>
      <c r="N18" s="31"/>
      <c r="O18" s="60"/>
      <c r="P18" s="61"/>
      <c r="Q18" s="31"/>
      <c r="R18" s="75"/>
    </row>
    <row r="19" ht="33.95" customHeight="1" spans="1:18">
      <c r="A19" s="29">
        <v>14</v>
      </c>
      <c r="B19" s="30"/>
      <c r="C19" s="31"/>
      <c r="D19" s="32" t="s">
        <v>22</v>
      </c>
      <c r="E19" s="33"/>
      <c r="F19" s="34" t="s">
        <v>23</v>
      </c>
      <c r="G19" s="35"/>
      <c r="H19" s="33">
        <f t="shared" si="0"/>
        <v>0</v>
      </c>
      <c r="I19" s="57" t="str">
        <f>IF(E19=10,$T$6,IF(E19=15,$T$7," "))</f>
        <v> </v>
      </c>
      <c r="J19" s="51" t="str">
        <f t="shared" si="1"/>
        <v/>
      </c>
      <c r="K19" s="52" t="str">
        <f t="shared" si="2"/>
        <v> </v>
      </c>
      <c r="L19" s="58" t="str">
        <f t="shared" si="3"/>
        <v/>
      </c>
      <c r="M19" s="59"/>
      <c r="N19" s="62"/>
      <c r="O19" s="60"/>
      <c r="P19" s="61"/>
      <c r="Q19" s="76"/>
      <c r="R19" s="75"/>
    </row>
    <row r="20" ht="33.95" customHeight="1" spans="1:18">
      <c r="A20" s="22">
        <v>15</v>
      </c>
      <c r="B20" s="30"/>
      <c r="C20" s="31"/>
      <c r="D20" s="32" t="s">
        <v>22</v>
      </c>
      <c r="E20" s="33"/>
      <c r="F20" s="34" t="s">
        <v>23</v>
      </c>
      <c r="G20" s="35"/>
      <c r="H20" s="33">
        <f t="shared" si="0"/>
        <v>0</v>
      </c>
      <c r="I20" s="57" t="str">
        <f>IF(E20=10,$T$6,IF(E20=15,$T$7," "))</f>
        <v> </v>
      </c>
      <c r="J20" s="51" t="str">
        <f t="shared" si="1"/>
        <v/>
      </c>
      <c r="K20" s="52" t="str">
        <f t="shared" si="2"/>
        <v> </v>
      </c>
      <c r="L20" s="58" t="str">
        <f t="shared" si="3"/>
        <v/>
      </c>
      <c r="M20" s="59"/>
      <c r="N20" s="62"/>
      <c r="O20" s="60"/>
      <c r="P20" s="61"/>
      <c r="Q20" s="76"/>
      <c r="R20" s="75"/>
    </row>
    <row r="21" ht="33.95" customHeight="1" spans="1:18">
      <c r="A21" s="36" t="s">
        <v>24</v>
      </c>
      <c r="B21" s="37" t="s">
        <v>24</v>
      </c>
      <c r="C21" s="38"/>
      <c r="D21" s="39"/>
      <c r="E21" s="40"/>
      <c r="F21" s="41"/>
      <c r="G21" s="42"/>
      <c r="H21" s="43">
        <f>SUM(H6:H20)</f>
        <v>0</v>
      </c>
      <c r="I21" s="64"/>
      <c r="J21" s="64" t="str">
        <f>IFERROR(I21/G21,"")</f>
        <v/>
      </c>
      <c r="K21" s="65"/>
      <c r="L21" s="66">
        <f>SUM(L6:L20)</f>
        <v>0</v>
      </c>
      <c r="M21" s="67"/>
      <c r="N21" s="68"/>
      <c r="O21" s="69"/>
      <c r="P21" s="68"/>
      <c r="Q21" s="68"/>
      <c r="R21" s="79"/>
    </row>
    <row r="22" ht="18"/>
  </sheetData>
  <mergeCells count="16">
    <mergeCell ref="E4:F4"/>
    <mergeCell ref="O4:Q4"/>
    <mergeCell ref="B21:C21"/>
    <mergeCell ref="A4:A5"/>
    <mergeCell ref="B4:B5"/>
    <mergeCell ref="C4: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R4:R5"/>
  </mergeCells>
  <dataValidations count="1">
    <dataValidation type="list" allowBlank="1" showInputMessage="1" showErrorMessage="1" prompt="▼10Kgか15Kgかプルダウンから選んでください" sqref="E6 E7:E20">
      <formula1>"10,15"</formula1>
    </dataValidation>
  </dataValidations>
  <pageMargins left="0.236111111111111" right="0.156944444444444" top="0.747916666666667" bottom="0.747916666666667" header="0.314583333333333" footer="0.314583333333333"/>
  <pageSetup paperSize="9" scale="54" orientation="landscape" horizontalDpi="600"/>
  <headerFooter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駿河エレガント注文用紙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2021-03-17T12:12:00Z</dcterms:created>
  <cp:lastPrinted>2021-03-21T11:06:00Z</cp:lastPrinted>
  <dcterms:modified xsi:type="dcterms:W3CDTF">2022-04-01T10:58:29Z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